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<sst xmlns="http://schemas.openxmlformats.org/spreadsheetml/2006/main" count="90" uniqueCount="53">
  <si>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Služba</t>
  </si>
  <si>
    <t>Katalógové číslo</t>
  </si>
  <si>
    <t>Popis služby</t>
  </si>
  <si>
    <t>zneškodnenie odpadu</t>
  </si>
  <si>
    <t>zber a preprava</t>
  </si>
  <si>
    <t>zhodnotenie odpadu</t>
  </si>
  <si>
    <t>––––––</t>
  </si>
  <si>
    <t>–––––</t>
  </si>
  <si>
    <t xml:space="preserve"> MJ </t>
  </si>
  <si>
    <t xml:space="preserve"> ks</t>
  </si>
  <si>
    <t xml:space="preserve"> t</t>
  </si>
  <si>
    <t>vývoz</t>
  </si>
  <si>
    <t>ks</t>
  </si>
  <si>
    <t>t</t>
  </si>
  <si>
    <t>Iný separovaný odpad</t>
  </si>
  <si>
    <t>Cena za MJ v € bez DPH</t>
  </si>
  <si>
    <t>zberné nádoby 1100 l</t>
  </si>
  <si>
    <t>zber a preprava z 1100 l nádob</t>
  </si>
  <si>
    <t>SPOLU bez DPH v €</t>
  </si>
  <si>
    <t>SPOLU  s DPH v €</t>
  </si>
  <si>
    <t>Cena  v € za požadovaný počet m. j. bez DPH</t>
  </si>
  <si>
    <t xml:space="preserve">vývoz veľkoobjemového kontajnera </t>
  </si>
  <si>
    <t>zberné nádoby 120 l</t>
  </si>
  <si>
    <t>zber a preprava z 120 l nádob</t>
  </si>
  <si>
    <t xml:space="preserve">drobný stavebný odpad 5 -12 m3 </t>
  </si>
  <si>
    <t>20 03 01</t>
  </si>
  <si>
    <t>zberné nádoby 240 l</t>
  </si>
  <si>
    <t>21 03 01</t>
  </si>
  <si>
    <t>zber a preprava z 240 l nádob</t>
  </si>
  <si>
    <t>zberné nádoby 120 , 240 l,  1100 l a VKK</t>
  </si>
  <si>
    <t>veľkokapacitný  kontajner        objemný odpad</t>
  </si>
  <si>
    <t>20 03 07</t>
  </si>
  <si>
    <t>vývoz veľkokapacitného kontajnera  7 m3</t>
  </si>
  <si>
    <t>veľkokapacitný  kontajner  osada</t>
  </si>
  <si>
    <t>veľkokapacitný  kontajner        cintorín</t>
  </si>
  <si>
    <t>20 02 03</t>
  </si>
  <si>
    <t>20 01 38</t>
  </si>
  <si>
    <t>20 01 25</t>
  </si>
  <si>
    <t>zhodnotenie odpadu VKK 7m3</t>
  </si>
  <si>
    <t>Elektroodpad</t>
  </si>
  <si>
    <t>rôzne</t>
  </si>
  <si>
    <t xml:space="preserve">Nebezpečný odpad </t>
  </si>
  <si>
    <t>Položky čipového systému pre váženie komunálneho odpadu</t>
  </si>
  <si>
    <t>Čipy na plastové nádoby na komunálny odpad 120/240 l</t>
  </si>
  <si>
    <t>€/ks</t>
  </si>
  <si>
    <t>Čipy na plechové nádoby na komunálny odpad 120/240 l</t>
  </si>
  <si>
    <t>Čipy na  nádoby na komunálny odpad 1100l</t>
  </si>
  <si>
    <t>Inštalácia čipov na komunálny odpad</t>
  </si>
  <si>
    <t>Správa čipov na komunálny odpad na rok  a elektronický prístup pre verejného obstarávateľa do systému na sledovanie</t>
  </si>
  <si>
    <t>DPH 20 % v €</t>
  </si>
  <si>
    <t>Zákonný poplatok v 2021</t>
  </si>
  <si>
    <t xml:space="preserve">Celkom s DPH a zákonný poplatok </t>
  </si>
  <si>
    <t>Predpokladaný počet MJ za 24 mesiacov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</si>
</sst>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\ [$€-1]"/>
    <numFmt numFmtId="186" formatCode="\P\r\a\vd\a;&quot;Pravda&quot;;&quot;Nepravda&quot;"/>
    <numFmt numFmtId="187" formatCode="[$€-2]\ #\ ##,000_);[Red]\([$¥€-2]\ #\ ##,000\)"/>
    <numFmt numFmtId="188" formatCode="#,##0.0000\ [$€-1]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88" fontId="42" fillId="33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42" fillId="34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4" fontId="41" fillId="0" borderId="12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4" fontId="41" fillId="0" borderId="14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42" fillId="0" borderId="15" xfId="0" applyNumberFormat="1" applyFont="1" applyFill="1" applyBorder="1" applyAlignment="1">
      <alignment horizontal="center" vertical="center" wrapText="1"/>
    </xf>
    <xf numFmtId="3" fontId="42" fillId="0" borderId="11" xfId="0" applyNumberFormat="1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7">
      <selection activeCell="F2" sqref="F2:F31"/>
    </sheetView>
  </sheetViews>
  <sheetFormatPr defaultColWidth="9.140625" defaultRowHeight="12.75"/>
  <cols>
    <col min="1" max="1" width="12.140625" style="1" customWidth="1"/>
    <col min="2" max="2" width="9.140625" style="1" customWidth="1"/>
    <col min="3" max="3" width="17.7109375" style="1" customWidth="1"/>
    <col min="4" max="4" width="6.140625" style="1" customWidth="1"/>
    <col min="5" max="5" width="12.421875" style="1" customWidth="1"/>
    <col min="6" max="6" width="10.57421875" style="1" customWidth="1"/>
    <col min="7" max="7" width="12.57421875" style="1" customWidth="1"/>
    <col min="8" max="16384" width="9.140625" style="1" customWidth="1"/>
  </cols>
  <sheetData>
    <row r="1" spans="1:7" ht="48">
      <c r="A1" s="2" t="s">
        <v>0</v>
      </c>
      <c r="B1" s="2" t="s">
        <v>1</v>
      </c>
      <c r="C1" s="2" t="s">
        <v>2</v>
      </c>
      <c r="D1" s="2" t="s">
        <v>8</v>
      </c>
      <c r="E1" s="2" t="s">
        <v>52</v>
      </c>
      <c r="F1" s="2" t="s">
        <v>15</v>
      </c>
      <c r="G1" s="2" t="s">
        <v>20</v>
      </c>
    </row>
    <row r="2" spans="1:7" ht="24">
      <c r="A2" s="13" t="s">
        <v>22</v>
      </c>
      <c r="B2" s="16" t="s">
        <v>25</v>
      </c>
      <c r="C2" s="13" t="s">
        <v>23</v>
      </c>
      <c r="D2" s="3" t="s">
        <v>9</v>
      </c>
      <c r="E2" s="4">
        <f>240*26*2</f>
        <v>12480</v>
      </c>
      <c r="F2" s="5"/>
      <c r="G2" s="6">
        <f aca="true" t="shared" si="0" ref="G2:G8">E2*F2</f>
        <v>0</v>
      </c>
    </row>
    <row r="3" spans="1:7" ht="24">
      <c r="A3" s="13" t="s">
        <v>26</v>
      </c>
      <c r="B3" s="16" t="s">
        <v>27</v>
      </c>
      <c r="C3" s="13" t="s">
        <v>28</v>
      </c>
      <c r="D3" s="3" t="s">
        <v>9</v>
      </c>
      <c r="E3" s="4">
        <f>20*26*2</f>
        <v>1040</v>
      </c>
      <c r="F3" s="5"/>
      <c r="G3" s="6">
        <f t="shared" si="0"/>
        <v>0</v>
      </c>
    </row>
    <row r="4" spans="1:7" ht="24">
      <c r="A4" s="13" t="s">
        <v>16</v>
      </c>
      <c r="B4" s="14" t="s">
        <v>25</v>
      </c>
      <c r="C4" s="13" t="s">
        <v>17</v>
      </c>
      <c r="D4" s="3" t="s">
        <v>12</v>
      </c>
      <c r="E4" s="4">
        <f>208*2</f>
        <v>416</v>
      </c>
      <c r="F4" s="5"/>
      <c r="G4" s="6">
        <f t="shared" si="0"/>
        <v>0</v>
      </c>
    </row>
    <row r="5" spans="1:7" ht="35.25" customHeight="1">
      <c r="A5" s="13" t="s">
        <v>29</v>
      </c>
      <c r="B5" s="14" t="s">
        <v>25</v>
      </c>
      <c r="C5" s="13" t="s">
        <v>3</v>
      </c>
      <c r="D5" s="3" t="s">
        <v>13</v>
      </c>
      <c r="E5" s="4">
        <f>2*80</f>
        <v>160</v>
      </c>
      <c r="F5" s="5"/>
      <c r="G5" s="6">
        <f t="shared" si="0"/>
        <v>0</v>
      </c>
    </row>
    <row r="6" spans="1:7" ht="36">
      <c r="A6" s="35" t="s">
        <v>30</v>
      </c>
      <c r="B6" s="37" t="s">
        <v>31</v>
      </c>
      <c r="C6" s="13" t="s">
        <v>32</v>
      </c>
      <c r="D6" s="3" t="s">
        <v>11</v>
      </c>
      <c r="E6" s="18">
        <v>46</v>
      </c>
      <c r="F6" s="5"/>
      <c r="G6" s="6">
        <f t="shared" si="0"/>
        <v>0</v>
      </c>
    </row>
    <row r="7" spans="1:7" ht="12">
      <c r="A7" s="35"/>
      <c r="B7" s="37"/>
      <c r="C7" s="13" t="s">
        <v>3</v>
      </c>
      <c r="D7" s="3" t="s">
        <v>10</v>
      </c>
      <c r="E7" s="18">
        <f>2*110</f>
        <v>220</v>
      </c>
      <c r="F7" s="5"/>
      <c r="G7" s="6">
        <f t="shared" si="0"/>
        <v>0</v>
      </c>
    </row>
    <row r="8" spans="1:7" ht="36">
      <c r="A8" s="13" t="s">
        <v>33</v>
      </c>
      <c r="B8" s="15" t="s">
        <v>25</v>
      </c>
      <c r="C8" s="13" t="s">
        <v>32</v>
      </c>
      <c r="D8" s="3" t="s">
        <v>11</v>
      </c>
      <c r="E8" s="4">
        <f>2*15</f>
        <v>30</v>
      </c>
      <c r="F8" s="5"/>
      <c r="G8" s="6">
        <f t="shared" si="0"/>
        <v>0</v>
      </c>
    </row>
    <row r="9" spans="1:7" ht="36">
      <c r="A9" s="35" t="s">
        <v>34</v>
      </c>
      <c r="B9" s="38" t="s">
        <v>35</v>
      </c>
      <c r="C9" s="13" t="s">
        <v>32</v>
      </c>
      <c r="D9" s="3" t="s">
        <v>11</v>
      </c>
      <c r="E9" s="18">
        <v>28</v>
      </c>
      <c r="F9" s="5"/>
      <c r="G9" s="6">
        <f>E9*F9</f>
        <v>0</v>
      </c>
    </row>
    <row r="10" spans="1:7" ht="26.25" customHeight="1">
      <c r="A10" s="35"/>
      <c r="B10" s="39"/>
      <c r="C10" s="13" t="s">
        <v>3</v>
      </c>
      <c r="D10" s="3" t="s">
        <v>10</v>
      </c>
      <c r="E10" s="18">
        <v>28</v>
      </c>
      <c r="F10" s="5"/>
      <c r="G10" s="6">
        <f>E10*F10</f>
        <v>0</v>
      </c>
    </row>
    <row r="11" spans="1:7" ht="36">
      <c r="A11" s="35" t="s">
        <v>24</v>
      </c>
      <c r="B11" s="38" t="s">
        <v>36</v>
      </c>
      <c r="C11" s="13" t="s">
        <v>21</v>
      </c>
      <c r="D11" s="3" t="s">
        <v>12</v>
      </c>
      <c r="E11" s="4">
        <f>2*2</f>
        <v>4</v>
      </c>
      <c r="F11" s="5"/>
      <c r="G11" s="6">
        <f>E11*F11</f>
        <v>0</v>
      </c>
    </row>
    <row r="12" spans="1:7" ht="30.75" customHeight="1">
      <c r="A12" s="35"/>
      <c r="B12" s="39"/>
      <c r="C12" s="13" t="s">
        <v>3</v>
      </c>
      <c r="D12" s="3" t="s">
        <v>13</v>
      </c>
      <c r="E12" s="4">
        <f>2*6</f>
        <v>12</v>
      </c>
      <c r="F12" s="5"/>
      <c r="G12" s="6">
        <f>E12*F12</f>
        <v>0</v>
      </c>
    </row>
    <row r="13" spans="1:7" ht="12" hidden="1">
      <c r="A13" s="13"/>
      <c r="B13" s="15"/>
      <c r="C13" s="13"/>
      <c r="D13" s="3"/>
      <c r="E13" s="4"/>
      <c r="F13" s="5"/>
      <c r="G13" s="6"/>
    </row>
    <row r="14" spans="1:7" ht="12" hidden="1">
      <c r="A14" s="13"/>
      <c r="B14" s="15"/>
      <c r="C14" s="13"/>
      <c r="D14" s="3"/>
      <c r="E14" s="4"/>
      <c r="F14" s="5"/>
      <c r="G14" s="6"/>
    </row>
    <row r="15" spans="1:7" ht="12" hidden="1">
      <c r="A15" s="13"/>
      <c r="B15" s="15"/>
      <c r="C15" s="13"/>
      <c r="D15" s="3"/>
      <c r="E15" s="4"/>
      <c r="F15" s="5"/>
      <c r="G15" s="6"/>
    </row>
    <row r="16" spans="1:7" ht="9.75" customHeight="1" hidden="1">
      <c r="A16" s="13"/>
      <c r="B16" s="15"/>
      <c r="C16" s="13"/>
      <c r="D16" s="3"/>
      <c r="E16" s="4"/>
      <c r="F16" s="5"/>
      <c r="G16" s="6"/>
    </row>
    <row r="17" spans="1:7" ht="12" hidden="1">
      <c r="A17" s="13"/>
      <c r="B17" s="15"/>
      <c r="C17" s="13"/>
      <c r="D17" s="3"/>
      <c r="E17" s="4"/>
      <c r="F17" s="5"/>
      <c r="G17" s="6"/>
    </row>
    <row r="18" spans="1:7" ht="12" hidden="1">
      <c r="A18" s="13"/>
      <c r="B18" s="15"/>
      <c r="C18" s="13"/>
      <c r="D18" s="3"/>
      <c r="E18" s="4"/>
      <c r="F18" s="5"/>
      <c r="G18" s="6"/>
    </row>
    <row r="19" spans="1:7" ht="12" hidden="1">
      <c r="A19" s="13"/>
      <c r="B19" s="15"/>
      <c r="C19" s="13"/>
      <c r="D19" s="3"/>
      <c r="E19" s="4"/>
      <c r="F19" s="5"/>
      <c r="G19" s="6"/>
    </row>
    <row r="20" spans="1:7" ht="12" hidden="1">
      <c r="A20" s="13"/>
      <c r="B20" s="15"/>
      <c r="C20" s="13"/>
      <c r="D20" s="3"/>
      <c r="E20" s="4"/>
      <c r="F20" s="5"/>
      <c r="G20" s="6"/>
    </row>
    <row r="21" spans="1:7" ht="12" customHeight="1">
      <c r="A21" s="35" t="s">
        <v>14</v>
      </c>
      <c r="B21" s="36" t="s">
        <v>37</v>
      </c>
      <c r="C21" s="3" t="s">
        <v>4</v>
      </c>
      <c r="D21" s="3" t="s">
        <v>11</v>
      </c>
      <c r="E21" s="4">
        <f>2*2</f>
        <v>4</v>
      </c>
      <c r="F21" s="5"/>
      <c r="G21" s="6">
        <f>E21*F21</f>
        <v>0</v>
      </c>
    </row>
    <row r="22" spans="1:7" ht="24">
      <c r="A22" s="35"/>
      <c r="B22" s="36"/>
      <c r="C22" s="3" t="s">
        <v>38</v>
      </c>
      <c r="D22" s="3" t="s">
        <v>13</v>
      </c>
      <c r="E22" s="4">
        <f>2*0.3</f>
        <v>0.6</v>
      </c>
      <c r="F22" s="5"/>
      <c r="G22" s="6">
        <f>E22*F22</f>
        <v>0</v>
      </c>
    </row>
    <row r="23" spans="1:7" ht="12">
      <c r="A23" s="26" t="s">
        <v>39</v>
      </c>
      <c r="B23" s="28" t="s">
        <v>40</v>
      </c>
      <c r="C23" s="3" t="s">
        <v>4</v>
      </c>
      <c r="D23" s="3" t="s">
        <v>11</v>
      </c>
      <c r="E23" s="4">
        <f>2*2</f>
        <v>4</v>
      </c>
      <c r="F23" s="5"/>
      <c r="G23" s="6">
        <f>E23*F23</f>
        <v>0</v>
      </c>
    </row>
    <row r="24" spans="1:7" ht="12">
      <c r="A24" s="27"/>
      <c r="B24" s="29"/>
      <c r="C24" s="3" t="s">
        <v>5</v>
      </c>
      <c r="D24" s="3" t="s">
        <v>13</v>
      </c>
      <c r="E24" s="4">
        <f>2*0.4</f>
        <v>0.8</v>
      </c>
      <c r="F24" s="5"/>
      <c r="G24" s="6">
        <f>E24*F24</f>
        <v>0</v>
      </c>
    </row>
    <row r="25" spans="1:7" ht="12">
      <c r="A25" s="26" t="s">
        <v>41</v>
      </c>
      <c r="B25" s="28" t="s">
        <v>40</v>
      </c>
      <c r="C25" s="3" t="s">
        <v>4</v>
      </c>
      <c r="D25" s="3" t="s">
        <v>11</v>
      </c>
      <c r="E25" s="4">
        <f>2*2</f>
        <v>4</v>
      </c>
      <c r="F25" s="5"/>
      <c r="G25" s="6">
        <f aca="true" t="shared" si="1" ref="G25:G31">E25*F25</f>
        <v>0</v>
      </c>
    </row>
    <row r="26" spans="1:7" ht="12">
      <c r="A26" s="27"/>
      <c r="B26" s="29"/>
      <c r="C26" s="3" t="s">
        <v>3</v>
      </c>
      <c r="D26" s="3" t="s">
        <v>13</v>
      </c>
      <c r="E26" s="4">
        <f>2*0.5</f>
        <v>1</v>
      </c>
      <c r="F26" s="5"/>
      <c r="G26" s="6">
        <f t="shared" si="1"/>
        <v>0</v>
      </c>
    </row>
    <row r="27" spans="1:7" ht="36">
      <c r="A27" s="26" t="s">
        <v>42</v>
      </c>
      <c r="B27" s="28" t="s">
        <v>25</v>
      </c>
      <c r="C27" s="3" t="s">
        <v>43</v>
      </c>
      <c r="D27" s="3" t="s">
        <v>44</v>
      </c>
      <c r="E27" s="17">
        <v>130</v>
      </c>
      <c r="F27" s="5"/>
      <c r="G27" s="6">
        <f t="shared" si="1"/>
        <v>0</v>
      </c>
    </row>
    <row r="28" spans="1:7" ht="36">
      <c r="A28" s="30"/>
      <c r="B28" s="31"/>
      <c r="C28" s="3" t="s">
        <v>45</v>
      </c>
      <c r="D28" s="3" t="s">
        <v>44</v>
      </c>
      <c r="E28" s="17">
        <v>130</v>
      </c>
      <c r="F28" s="5"/>
      <c r="G28" s="6">
        <f t="shared" si="1"/>
        <v>0</v>
      </c>
    </row>
    <row r="29" spans="1:7" ht="36">
      <c r="A29" s="30"/>
      <c r="B29" s="31"/>
      <c r="C29" s="3" t="s">
        <v>46</v>
      </c>
      <c r="D29" s="3" t="s">
        <v>44</v>
      </c>
      <c r="E29" s="17">
        <v>8</v>
      </c>
      <c r="F29" s="5"/>
      <c r="G29" s="6">
        <f t="shared" si="1"/>
        <v>0</v>
      </c>
    </row>
    <row r="30" spans="1:7" ht="28.5" customHeight="1">
      <c r="A30" s="30"/>
      <c r="B30" s="31"/>
      <c r="C30" s="3" t="s">
        <v>47</v>
      </c>
      <c r="D30" s="3" t="s">
        <v>44</v>
      </c>
      <c r="E30" s="17">
        <f>E27+E28+E29</f>
        <v>268</v>
      </c>
      <c r="F30" s="5"/>
      <c r="G30" s="6">
        <f t="shared" si="1"/>
        <v>0</v>
      </c>
    </row>
    <row r="31" spans="1:7" ht="72">
      <c r="A31" s="27"/>
      <c r="B31" s="29"/>
      <c r="C31" s="3" t="s">
        <v>48</v>
      </c>
      <c r="D31" s="3" t="s">
        <v>44</v>
      </c>
      <c r="E31" s="17">
        <f>E30*2</f>
        <v>536</v>
      </c>
      <c r="F31" s="5"/>
      <c r="G31" s="6">
        <f t="shared" si="1"/>
        <v>0</v>
      </c>
    </row>
    <row r="32" spans="1:7" ht="11.25" customHeight="1">
      <c r="A32" s="32" t="s">
        <v>18</v>
      </c>
      <c r="B32" s="33"/>
      <c r="C32" s="34"/>
      <c r="D32" s="7" t="s">
        <v>6</v>
      </c>
      <c r="E32" s="7" t="s">
        <v>6</v>
      </c>
      <c r="F32" s="2" t="s">
        <v>7</v>
      </c>
      <c r="G32" s="8">
        <f>SUM(G2:G31)</f>
        <v>0</v>
      </c>
    </row>
    <row r="33" spans="1:7" ht="12">
      <c r="A33" s="20" t="s">
        <v>49</v>
      </c>
      <c r="B33" s="21"/>
      <c r="C33" s="22"/>
      <c r="D33" s="2" t="s">
        <v>6</v>
      </c>
      <c r="E33" s="2" t="s">
        <v>6</v>
      </c>
      <c r="F33" s="2" t="s">
        <v>7</v>
      </c>
      <c r="G33" s="12">
        <f>0.2*G32</f>
        <v>0</v>
      </c>
    </row>
    <row r="34" spans="1:7" ht="12">
      <c r="A34" s="20" t="s">
        <v>19</v>
      </c>
      <c r="B34" s="21"/>
      <c r="C34" s="22"/>
      <c r="D34" s="2" t="s">
        <v>6</v>
      </c>
      <c r="E34" s="2" t="s">
        <v>6</v>
      </c>
      <c r="F34" s="2" t="s">
        <v>7</v>
      </c>
      <c r="G34" s="12">
        <f>G33+G32</f>
        <v>0</v>
      </c>
    </row>
    <row r="35" spans="1:7" ht="12">
      <c r="A35" s="20" t="s">
        <v>50</v>
      </c>
      <c r="B35" s="21"/>
      <c r="C35" s="22"/>
      <c r="D35" s="9" t="s">
        <v>13</v>
      </c>
      <c r="E35" s="19">
        <f>E26+E24+E22+E12+E10+E7+E5</f>
        <v>422.4</v>
      </c>
      <c r="F35" s="11">
        <v>30</v>
      </c>
      <c r="G35" s="10">
        <f>E35*F35</f>
        <v>12672</v>
      </c>
    </row>
    <row r="36" spans="1:7" ht="12">
      <c r="A36" s="20" t="s">
        <v>51</v>
      </c>
      <c r="B36" s="21"/>
      <c r="C36" s="22"/>
      <c r="D36" s="23">
        <f>G34+G35</f>
        <v>12672</v>
      </c>
      <c r="E36" s="24"/>
      <c r="F36" s="24"/>
      <c r="G36" s="25"/>
    </row>
  </sheetData>
  <sheetProtection/>
  <mergeCells count="20">
    <mergeCell ref="A6:A7"/>
    <mergeCell ref="B6:B7"/>
    <mergeCell ref="A9:A10"/>
    <mergeCell ref="B9:B10"/>
    <mergeCell ref="A11:A12"/>
    <mergeCell ref="B11:B12"/>
    <mergeCell ref="A21:A22"/>
    <mergeCell ref="B21:B22"/>
    <mergeCell ref="A23:A24"/>
    <mergeCell ref="B23:B24"/>
    <mergeCell ref="A34:C34"/>
    <mergeCell ref="A35:C35"/>
    <mergeCell ref="A36:C36"/>
    <mergeCell ref="D36:G36"/>
    <mergeCell ref="A25:A26"/>
    <mergeCell ref="B25:B26"/>
    <mergeCell ref="A27:A31"/>
    <mergeCell ref="B27:B31"/>
    <mergeCell ref="A32:C32"/>
    <mergeCell ref="A33:C3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Marius Pedersen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 Pedersen a.s</dc:creator>
  <cp:keywords/>
  <dc:description/>
  <cp:lastModifiedBy>Ján Halgaš</cp:lastModifiedBy>
  <cp:lastPrinted>2020-11-26T12:20:20Z</cp:lastPrinted>
  <dcterms:created xsi:type="dcterms:W3CDTF">2011-10-23T19:41:30Z</dcterms:created>
  <dcterms:modified xsi:type="dcterms:W3CDTF">2020-12-11T13:46:17Z</dcterms:modified>
  <cp:category/>
  <cp:version/>
  <cp:contentType/>
  <cp:contentStatus/>
</cp:coreProperties>
</file>