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er\Desktop\Moje dokumenty\Tender\Sačurov\Zateplenie\"/>
    </mc:Choice>
  </mc:AlternateContent>
  <bookViews>
    <workbookView xWindow="0" yWindow="0" windowWidth="30720" windowHeight="15045" activeTab="4"/>
  </bookViews>
  <sheets>
    <sheet name="Rekapitulácia" sheetId="1" r:id="rId1"/>
    <sheet name="Kryci_list 10156" sheetId="2" r:id="rId2"/>
    <sheet name="Rekap 10156" sheetId="3" r:id="rId3"/>
    <sheet name="SO 10156" sheetId="4" r:id="rId4"/>
    <sheet name="Krycí list stavby" sheetId="5" r:id="rId5"/>
  </sheets>
  <definedNames>
    <definedName name="_xlnm.Print_Titles" localSheetId="2">'Rekap 10156'!$9:$9</definedName>
    <definedName name="_xlnm.Print_Titles" localSheetId="3">'SO 10156'!$8:$8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 l="1"/>
  <c r="J18" i="5"/>
  <c r="J17" i="5"/>
  <c r="J16" i="5"/>
  <c r="F18" i="5"/>
  <c r="E18" i="5"/>
  <c r="D18" i="5"/>
  <c r="F17" i="5"/>
  <c r="E17" i="5"/>
  <c r="D17" i="5"/>
  <c r="E16" i="5"/>
  <c r="F8" i="1"/>
  <c r="E8" i="1"/>
  <c r="D8" i="1"/>
  <c r="E7" i="1"/>
  <c r="J17" i="2"/>
  <c r="I30" i="2"/>
  <c r="J30" i="2" s="1"/>
  <c r="Z28" i="4"/>
  <c r="S25" i="4"/>
  <c r="F13" i="3" s="1"/>
  <c r="M25" i="4"/>
  <c r="C13" i="3" s="1"/>
  <c r="H25" i="4"/>
  <c r="K24" i="4"/>
  <c r="J24" i="4"/>
  <c r="S24" i="4"/>
  <c r="P24" i="4"/>
  <c r="P25" i="4" s="1"/>
  <c r="E13" i="3" s="1"/>
  <c r="L24" i="4"/>
  <c r="L25" i="4" s="1"/>
  <c r="B13" i="3" s="1"/>
  <c r="I24" i="4"/>
  <c r="I25" i="4" s="1"/>
  <c r="D13" i="3" s="1"/>
  <c r="S21" i="4"/>
  <c r="F12" i="3" s="1"/>
  <c r="H21" i="4"/>
  <c r="M21" i="4"/>
  <c r="C12" i="3" s="1"/>
  <c r="K20" i="4"/>
  <c r="J20" i="4"/>
  <c r="S20" i="4"/>
  <c r="P20" i="4"/>
  <c r="L20" i="4"/>
  <c r="I20" i="4"/>
  <c r="K19" i="4"/>
  <c r="J19" i="4"/>
  <c r="S19" i="4"/>
  <c r="P19" i="4"/>
  <c r="L19" i="4"/>
  <c r="I19" i="4"/>
  <c r="K18" i="4"/>
  <c r="J18" i="4"/>
  <c r="S18" i="4"/>
  <c r="P18" i="4"/>
  <c r="L18" i="4"/>
  <c r="I18" i="4"/>
  <c r="K17" i="4"/>
  <c r="J17" i="4"/>
  <c r="S17" i="4"/>
  <c r="P17" i="4"/>
  <c r="L17" i="4"/>
  <c r="I17" i="4"/>
  <c r="K16" i="4"/>
  <c r="J16" i="4"/>
  <c r="S16" i="4"/>
  <c r="P16" i="4"/>
  <c r="P21" i="4" s="1"/>
  <c r="E12" i="3" s="1"/>
  <c r="L16" i="4"/>
  <c r="G21" i="4" s="1"/>
  <c r="I16" i="4"/>
  <c r="I21" i="4" s="1"/>
  <c r="D12" i="3" s="1"/>
  <c r="S13" i="4"/>
  <c r="F11" i="3" s="1"/>
  <c r="H13" i="4"/>
  <c r="M13" i="4"/>
  <c r="K12" i="4"/>
  <c r="J12" i="4"/>
  <c r="S12" i="4"/>
  <c r="P12" i="4"/>
  <c r="L12" i="4"/>
  <c r="I12" i="4"/>
  <c r="K11" i="4"/>
  <c r="J11" i="4"/>
  <c r="S11" i="4"/>
  <c r="P11" i="4"/>
  <c r="L11" i="4"/>
  <c r="I11" i="4"/>
  <c r="J20" i="2"/>
  <c r="P28" i="4" l="1"/>
  <c r="E16" i="3" s="1"/>
  <c r="I13" i="4"/>
  <c r="D11" i="3" s="1"/>
  <c r="L13" i="4"/>
  <c r="B11" i="3" s="1"/>
  <c r="G13" i="4"/>
  <c r="P13" i="4"/>
  <c r="E11" i="3" s="1"/>
  <c r="C11" i="3"/>
  <c r="L21" i="4"/>
  <c r="B12" i="3" s="1"/>
  <c r="G25" i="4"/>
  <c r="G27" i="4"/>
  <c r="P27" i="4"/>
  <c r="E14" i="3" s="1"/>
  <c r="H27" i="4"/>
  <c r="M27" i="4"/>
  <c r="C14" i="3" s="1"/>
  <c r="S27" i="4"/>
  <c r="F14" i="3" s="1"/>
  <c r="H28" i="4"/>
  <c r="E16" i="2"/>
  <c r="L27" i="4" l="1"/>
  <c r="B14" i="3" s="1"/>
  <c r="D16" i="2" s="1"/>
  <c r="D16" i="5" s="1"/>
  <c r="I27" i="4"/>
  <c r="D14" i="3" s="1"/>
  <c r="F16" i="2" s="1"/>
  <c r="F20" i="2" s="1"/>
  <c r="S28" i="4"/>
  <c r="F16" i="3" s="1"/>
  <c r="M28" i="4"/>
  <c r="C16" i="3" s="1"/>
  <c r="J24" i="2" l="1"/>
  <c r="J24" i="5" s="1"/>
  <c r="L28" i="4"/>
  <c r="B16" i="3" s="1"/>
  <c r="G28" i="4"/>
  <c r="F23" i="2"/>
  <c r="F23" i="5" s="1"/>
  <c r="F16" i="5"/>
  <c r="F20" i="5" s="1"/>
  <c r="J23" i="2"/>
  <c r="J23" i="5" s="1"/>
  <c r="F22" i="2"/>
  <c r="F22" i="5" s="1"/>
  <c r="F24" i="2"/>
  <c r="J22" i="2"/>
  <c r="J22" i="5" s="1"/>
  <c r="I28" i="4"/>
  <c r="D16" i="3" l="1"/>
  <c r="B7" i="1"/>
  <c r="J26" i="2"/>
  <c r="F24" i="5"/>
  <c r="J26" i="5" s="1"/>
  <c r="J28" i="5" s="1"/>
  <c r="B8" i="1" l="1"/>
  <c r="J28" i="2"/>
  <c r="I29" i="2" s="1"/>
  <c r="J29" i="2" s="1"/>
  <c r="J31" i="2" s="1"/>
  <c r="C7" i="1"/>
  <c r="C8" i="1" s="1"/>
  <c r="G7" i="1" l="1"/>
  <c r="B9" i="1" l="1"/>
  <c r="G8" i="1"/>
  <c r="B10" i="1" l="1"/>
  <c r="I29" i="5"/>
  <c r="J29" i="5" s="1"/>
  <c r="G9" i="1"/>
  <c r="I30" i="5" l="1"/>
  <c r="J30" i="5" s="1"/>
  <c r="J31" i="5" s="1"/>
  <c r="G10" i="1"/>
  <c r="G11" i="1" s="1"/>
</calcChain>
</file>

<file path=xl/sharedStrings.xml><?xml version="1.0" encoding="utf-8"?>
<sst xmlns="http://schemas.openxmlformats.org/spreadsheetml/2006/main" count="212" uniqueCount="105">
  <si>
    <t>Rekapitulácia rozpočtu</t>
  </si>
  <si>
    <t>Stavba: Stavebné úpravy existujúceho Kultúrneho domu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</si>
  <si>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</si>
  <si>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</si>
  <si>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</si>
  <si>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</si>
  <si>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</si>
  <si>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</si>
  <si>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</si>
  <si>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</si>
  <si>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</si>
  <si>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</si>
  <si>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</si>
  <si>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</si>
  <si>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</t>
  </si>
  <si>
    <t xml:space="preserve">Ks: </t>
  </si>
  <si>
    <t>Objekt: Vlastný</t>
  </si>
  <si>
    <t xml:space="preserve">Zákazka: </t>
  </si>
  <si>
    <t xml:space="preserve">Spracoval: </t>
  </si>
  <si>
    <t xml:space="preserve">Dňa </t>
  </si>
  <si>
    <t>19.5.2014</t>
  </si>
  <si>
    <t xml:space="preserve">Odberateľ: 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</si>
  <si>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</si>
  <si>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</si>
  <si>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</si>
  <si>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</si>
  <si>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</si>
  <si>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</si>
  <si>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</si>
  <si>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</si>
  <si>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</si>
  <si>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</si>
  <si>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</si>
  <si>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</si>
  <si>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</si>
  <si>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</si>
  <si>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</si>
  <si>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</si>
  <si>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</si>
  <si>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</si>
  <si>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</si>
  <si>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</si>
  <si>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</si>
  <si>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</si>
  <si>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</si>
  <si>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</si>
  <si>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</si>
  <si>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</si>
  <si>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</si>
  <si>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</si>
  <si>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</si>
  <si>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</si>
  <si>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</si>
  <si>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</si>
  <si>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</si>
  <si>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</si>
  <si>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</si>
  <si>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</si>
  <si>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</si>
  <si>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</si>
  <si>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</si>
  <si>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19.5.2014</t>
  </si>
  <si>
    <t>Prehľad rozpočtových nákladov</t>
  </si>
  <si>
    <t>Práce HSV</t>
  </si>
  <si>
    <t>POVRCHOVÉ ÚPRAVY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</si>
  <si>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</si>
  <si>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</si>
  <si>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</si>
  <si>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</si>
  <si>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</si>
  <si>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</si>
  <si>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</si>
  <si>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</si>
  <si>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</si>
  <si>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</si>
  <si>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</si>
  <si>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</si>
  <si>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</si>
  <si>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622464143</t>
  </si>
  <si>
    <t>Vonkajšia omietka stien tenkovrstvová zo zmesi Terranova Terrasol silikónová roztieraná stredozrnná alebo ekvivalent</t>
  </si>
  <si>
    <t>m2</t>
  </si>
  <si>
    <t xml:space="preserve"> 625252004</t>
  </si>
  <si>
    <t xml:space="preserve">  3/A 1</t>
  </si>
  <si>
    <t xml:space="preserve"> 941941041</t>
  </si>
  <si>
    <t>Montáž lešenia ľahkého pracovného radového s podlahami šírky nad 1,00 do 1,20 m a výšky do 10 m</t>
  </si>
  <si>
    <t xml:space="preserve"> 941941291</t>
  </si>
  <si>
    <t>Príplatok za prvý a každý ďalší i začatý mesiac použitia lešenia k cene -1041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</si>
  <si>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</si>
  <si>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</si>
  <si>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</si>
  <si>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953945106</t>
  </si>
  <si>
    <t>Profil soklový hliníkový Sl 8 pre zateplenie</t>
  </si>
  <si>
    <t>m</t>
  </si>
  <si>
    <t xml:space="preserve"> 953945111</t>
  </si>
  <si>
    <t>Lišta rohová pre zateplenie</t>
  </si>
  <si>
    <t xml:space="preserve"> 14/C 1</t>
  </si>
  <si>
    <t xml:space="preserve"> 999281211</t>
  </si>
  <si>
    <t>Presun hmôt pre opravy a údržbu vonkajších plášťov doterajších objektov výšky do 25 m</t>
  </si>
  <si>
    <t>t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</si>
  <si>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</si>
  <si>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</si>
  <si>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</si>
  <si>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</si>
  <si>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</si>
  <si>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Zatepľovací systém z polystyrénu EPS-F  hr. 80 mm bez povrchovej tenkovrstvej omietky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</si>
</sst>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0"/>
    <numFmt numFmtId="165" formatCode="###\ ###\ ##0.00"/>
    <numFmt numFmtId="166" formatCode="###\ ###\ 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6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6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0" fontId="4" fillId="2" borderId="91" xfId="0" applyFont="1" applyFill="1" applyBorder="1"/>
    <xf numFmtId="49" fontId="5" fillId="0" borderId="91" xfId="0" applyNumberFormat="1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4" fontId="0" fillId="0" borderId="0" xfId="0" applyNumberFormat="1"/>
    <xf numFmtId="0" fontId="11" fillId="0" borderId="91" xfId="0" applyFont="1" applyBorder="1"/>
    <xf numFmtId="164" fontId="11" fillId="0" borderId="91" xfId="0" applyNumberFormat="1" applyFont="1" applyBorder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10156'!I28-Rekapitulácia!D7</f>
        <v>0</v>
      </c>
      <c r="C7" s="77">
        <f>'Kryci_list 10156'!J26</f>
        <v>0</v>
      </c>
      <c r="D7" s="77">
        <v>0</v>
      </c>
      <c r="E7" s="77">
        <f>'Kryci_list 10156'!J17</f>
        <v>0</v>
      </c>
      <c r="F7" s="77">
        <v>0</v>
      </c>
      <c r="G7" s="77">
        <f>B7+C7+D7+E7+F7</f>
        <v>0</v>
      </c>
      <c r="Q7">
        <v>30.126000000000001</v>
      </c>
    </row>
    <row r="8" spans="1:26" x14ac:dyDescent="0.25">
      <c r="A8" s="176" t="s">
        <v>99</v>
      </c>
      <c r="B8" s="177">
        <f>SUM(B7:B7)</f>
        <v>0</v>
      </c>
      <c r="C8" s="177">
        <f>SUM(C7:C7)</f>
        <v>0</v>
      </c>
      <c r="D8" s="177">
        <f>SUM(D7:D7)</f>
        <v>0</v>
      </c>
      <c r="E8" s="177">
        <f>SUM(E7:E7)</f>
        <v>0</v>
      </c>
      <c r="F8" s="177">
        <f>SUM(F7:F7)</f>
        <v>0</v>
      </c>
      <c r="G8" s="177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74" t="s">
        <v>100</v>
      </c>
      <c r="B9" s="175">
        <f>SUM(Rekapitulácia!G7:'Rekapitulácia'!G7)-SUM(Rekapitulácia!Z7:'Rekapitulácia'!Z7)-SUM('SO 10156'!K9:'SO 10156'!K27)</f>
        <v>0</v>
      </c>
      <c r="C9" s="175"/>
      <c r="D9" s="175"/>
      <c r="E9" s="175"/>
      <c r="F9" s="175"/>
      <c r="G9" s="175">
        <f>ROUND(((ROUND(B9,10)*20)/100),10)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101</v>
      </c>
      <c r="B10" s="172">
        <f>(G8-B9)</f>
        <v>0</v>
      </c>
      <c r="C10" s="172"/>
      <c r="D10" s="172"/>
      <c r="E10" s="172"/>
      <c r="F10" s="172"/>
      <c r="G10" s="172">
        <f>ROUND(((ROUND(B10,10)*0)/100),10)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102</v>
      </c>
      <c r="B11" s="172"/>
      <c r="C11" s="172"/>
      <c r="D11" s="172"/>
      <c r="E11" s="172"/>
      <c r="F11" s="172"/>
      <c r="G11" s="172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73"/>
      <c r="C12" s="173"/>
      <c r="D12" s="173"/>
      <c r="E12" s="173"/>
      <c r="F12" s="173"/>
      <c r="G12" s="173"/>
    </row>
    <row r="13" spans="1:26" x14ac:dyDescent="0.25">
      <c r="A13" s="10"/>
      <c r="B13" s="173"/>
      <c r="C13" s="173"/>
      <c r="D13" s="173"/>
      <c r="E13" s="173"/>
      <c r="F13" s="173"/>
      <c r="G13" s="173"/>
    </row>
    <row r="14" spans="1:26" x14ac:dyDescent="0.25">
      <c r="A14" s="10"/>
      <c r="B14" s="173"/>
      <c r="C14" s="173"/>
      <c r="D14" s="173"/>
      <c r="E14" s="173"/>
      <c r="F14" s="173"/>
      <c r="G14" s="173"/>
    </row>
    <row r="15" spans="1:26" x14ac:dyDescent="0.25">
      <c r="A15" s="10"/>
      <c r="B15" s="173"/>
      <c r="C15" s="173"/>
      <c r="D15" s="173"/>
      <c r="E15" s="173"/>
      <c r="F15" s="173"/>
      <c r="G15" s="173"/>
    </row>
    <row r="16" spans="1:26" x14ac:dyDescent="0.25">
      <c r="A16" s="10"/>
      <c r="B16" s="173"/>
      <c r="C16" s="173"/>
      <c r="D16" s="173"/>
      <c r="E16" s="173"/>
      <c r="F16" s="173"/>
      <c r="G16" s="173"/>
    </row>
    <row r="17" spans="1:7" x14ac:dyDescent="0.25">
      <c r="A17" s="10"/>
      <c r="B17" s="173"/>
      <c r="C17" s="173"/>
      <c r="D17" s="173"/>
      <c r="E17" s="173"/>
      <c r="F17" s="173"/>
      <c r="G17" s="173"/>
    </row>
    <row r="18" spans="1:7" x14ac:dyDescent="0.25">
      <c r="A18" s="10"/>
      <c r="B18" s="173"/>
      <c r="C18" s="173"/>
      <c r="D18" s="173"/>
      <c r="E18" s="173"/>
      <c r="F18" s="173"/>
      <c r="G18" s="173"/>
    </row>
    <row r="19" spans="1:7" x14ac:dyDescent="0.25">
      <c r="A19" s="10"/>
      <c r="B19" s="173"/>
      <c r="C19" s="173"/>
      <c r="D19" s="173"/>
      <c r="E19" s="173"/>
      <c r="F19" s="173"/>
      <c r="G19" s="173"/>
    </row>
    <row r="20" spans="1:7" x14ac:dyDescent="0.25">
      <c r="A20" s="10"/>
      <c r="B20" s="173"/>
      <c r="C20" s="173"/>
      <c r="D20" s="173"/>
      <c r="E20" s="173"/>
      <c r="F20" s="173"/>
      <c r="G20" s="173"/>
    </row>
    <row r="21" spans="1:7" x14ac:dyDescent="0.25">
      <c r="A21" s="10"/>
      <c r="B21" s="173"/>
      <c r="C21" s="173"/>
      <c r="D21" s="173"/>
      <c r="E21" s="173"/>
      <c r="F21" s="173"/>
      <c r="G21" s="173"/>
    </row>
    <row r="22" spans="1:7" x14ac:dyDescent="0.25">
      <c r="A22" s="10"/>
      <c r="B22" s="173"/>
      <c r="C22" s="173"/>
      <c r="D22" s="173"/>
      <c r="E22" s="173"/>
      <c r="F22" s="173"/>
      <c r="G22" s="173"/>
    </row>
    <row r="23" spans="1:7" x14ac:dyDescent="0.25">
      <c r="A23" s="10"/>
      <c r="B23" s="173"/>
      <c r="C23" s="173"/>
      <c r="D23" s="173"/>
      <c r="E23" s="173"/>
      <c r="F23" s="173"/>
      <c r="G23" s="173"/>
    </row>
    <row r="24" spans="1:7" x14ac:dyDescent="0.25">
      <c r="A24" s="10"/>
      <c r="B24" s="173"/>
      <c r="C24" s="173"/>
      <c r="D24" s="173"/>
      <c r="E24" s="173"/>
      <c r="F24" s="173"/>
      <c r="G24" s="173"/>
    </row>
    <row r="25" spans="1:7" x14ac:dyDescent="0.25">
      <c r="A25" s="10"/>
      <c r="B25" s="173"/>
      <c r="C25" s="173"/>
      <c r="D25" s="173"/>
      <c r="E25" s="173"/>
      <c r="F25" s="173"/>
      <c r="G25" s="173"/>
    </row>
    <row r="26" spans="1:7" x14ac:dyDescent="0.25">
      <c r="A26" s="10"/>
      <c r="B26" s="173"/>
      <c r="C26" s="173"/>
      <c r="D26" s="173"/>
      <c r="E26" s="173"/>
      <c r="F26" s="173"/>
      <c r="G26" s="173"/>
    </row>
    <row r="27" spans="1:7" x14ac:dyDescent="0.25">
      <c r="A27" s="10"/>
      <c r="B27" s="173"/>
      <c r="C27" s="173"/>
      <c r="D27" s="173"/>
      <c r="E27" s="173"/>
      <c r="F27" s="173"/>
      <c r="G27" s="173"/>
    </row>
    <row r="28" spans="1:7" x14ac:dyDescent="0.25">
      <c r="A28" s="10"/>
      <c r="B28" s="173"/>
      <c r="C28" s="173"/>
      <c r="D28" s="173"/>
      <c r="E28" s="173"/>
      <c r="F28" s="173"/>
      <c r="G28" s="173"/>
    </row>
    <row r="29" spans="1:7" x14ac:dyDescent="0.25">
      <c r="A29" s="10"/>
      <c r="B29" s="173"/>
      <c r="C29" s="173"/>
      <c r="D29" s="173"/>
      <c r="E29" s="173"/>
      <c r="F29" s="173"/>
      <c r="G29" s="173"/>
    </row>
    <row r="30" spans="1:7" x14ac:dyDescent="0.25">
      <c r="A30" s="10"/>
      <c r="B30" s="173"/>
      <c r="C30" s="173"/>
      <c r="D30" s="173"/>
      <c r="E30" s="173"/>
      <c r="F30" s="173"/>
      <c r="G30" s="173"/>
    </row>
    <row r="31" spans="1:7" x14ac:dyDescent="0.25">
      <c r="A31" s="10"/>
      <c r="B31" s="173"/>
      <c r="C31" s="173"/>
      <c r="D31" s="173"/>
      <c r="E31" s="173"/>
      <c r="F31" s="173"/>
      <c r="G31" s="173"/>
    </row>
    <row r="32" spans="1:7" x14ac:dyDescent="0.25">
      <c r="A32" s="10"/>
      <c r="B32" s="173"/>
      <c r="C32" s="173"/>
      <c r="D32" s="173"/>
      <c r="E32" s="173"/>
      <c r="F32" s="173"/>
      <c r="G32" s="173"/>
    </row>
    <row r="33" spans="1:7" x14ac:dyDescent="0.25">
      <c r="A33" s="10"/>
      <c r="B33" s="173"/>
      <c r="C33" s="173"/>
      <c r="D33" s="173"/>
      <c r="E33" s="173"/>
      <c r="F33" s="173"/>
      <c r="G33" s="173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69"/>
      <c r="C51" s="169"/>
      <c r="D51" s="169"/>
      <c r="E51" s="169"/>
      <c r="F51" s="169"/>
      <c r="G51" s="169"/>
    </row>
    <row r="52" spans="1:7" x14ac:dyDescent="0.25">
      <c r="B52" s="169"/>
      <c r="C52" s="169"/>
      <c r="D52" s="169"/>
      <c r="E52" s="169"/>
      <c r="F52" s="169"/>
      <c r="G52" s="169"/>
    </row>
    <row r="53" spans="1:7" x14ac:dyDescent="0.25">
      <c r="B53" s="169"/>
      <c r="C53" s="169"/>
      <c r="D53" s="169"/>
      <c r="E53" s="169"/>
      <c r="F53" s="169"/>
      <c r="G53" s="169"/>
    </row>
    <row r="54" spans="1:7" x14ac:dyDescent="0.25">
      <c r="B54" s="169"/>
      <c r="C54" s="169"/>
      <c r="D54" s="169"/>
      <c r="E54" s="169"/>
      <c r="F54" s="169"/>
      <c r="G54" s="169"/>
    </row>
    <row r="55" spans="1:7" x14ac:dyDescent="0.25">
      <c r="B55" s="169"/>
      <c r="C55" s="169"/>
      <c r="D55" s="169"/>
      <c r="E55" s="169"/>
      <c r="F55" s="169"/>
      <c r="G55" s="169"/>
    </row>
    <row r="56" spans="1:7" x14ac:dyDescent="0.25">
      <c r="B56" s="169"/>
      <c r="C56" s="169"/>
      <c r="D56" s="169"/>
      <c r="E56" s="169"/>
      <c r="F56" s="169"/>
      <c r="G56" s="169"/>
    </row>
    <row r="57" spans="1:7" x14ac:dyDescent="0.25">
      <c r="B57" s="169"/>
      <c r="C57" s="169"/>
      <c r="D57" s="169"/>
      <c r="E57" s="169"/>
      <c r="F57" s="169"/>
      <c r="G57" s="169"/>
    </row>
    <row r="58" spans="1:7" x14ac:dyDescent="0.25">
      <c r="B58" s="169"/>
      <c r="C58" s="169"/>
      <c r="D58" s="169"/>
      <c r="E58" s="169"/>
      <c r="F58" s="169"/>
      <c r="G58" s="169"/>
    </row>
    <row r="59" spans="1:7" x14ac:dyDescent="0.25">
      <c r="B59" s="169"/>
      <c r="C59" s="169"/>
      <c r="D59" s="169"/>
      <c r="E59" s="169"/>
      <c r="F59" s="169"/>
      <c r="G59" s="169"/>
    </row>
    <row r="60" spans="1:7" x14ac:dyDescent="0.25">
      <c r="B60" s="169"/>
      <c r="C60" s="169"/>
      <c r="D60" s="169"/>
      <c r="E60" s="169"/>
      <c r="F60" s="169"/>
      <c r="G60" s="169"/>
    </row>
    <row r="61" spans="1:7" x14ac:dyDescent="0.25">
      <c r="B61" s="169"/>
      <c r="C61" s="169"/>
      <c r="D61" s="169"/>
      <c r="E61" s="169"/>
      <c r="F61" s="169"/>
      <c r="G61" s="169"/>
    </row>
    <row r="62" spans="1:7" x14ac:dyDescent="0.25">
      <c r="B62" s="169"/>
      <c r="C62" s="169"/>
      <c r="D62" s="169"/>
      <c r="E62" s="169"/>
      <c r="F62" s="169"/>
      <c r="G62" s="169"/>
    </row>
    <row r="63" spans="1:7" x14ac:dyDescent="0.25">
      <c r="B63" s="169"/>
      <c r="C63" s="169"/>
      <c r="D63" s="169"/>
      <c r="E63" s="169"/>
      <c r="F63" s="169"/>
      <c r="G63" s="169"/>
    </row>
    <row r="64" spans="1:7" x14ac:dyDescent="0.25">
      <c r="B64" s="169"/>
      <c r="C64" s="169"/>
      <c r="D64" s="169"/>
      <c r="E64" s="169"/>
      <c r="F64" s="169"/>
      <c r="G64" s="169"/>
    </row>
    <row r="65" spans="2:7" x14ac:dyDescent="0.25">
      <c r="B65" s="169"/>
      <c r="C65" s="169"/>
      <c r="D65" s="169"/>
      <c r="E65" s="169"/>
      <c r="F65" s="169"/>
      <c r="G65" s="169"/>
    </row>
    <row r="66" spans="2:7" x14ac:dyDescent="0.25">
      <c r="B66" s="169"/>
      <c r="C66" s="169"/>
      <c r="D66" s="169"/>
      <c r="E66" s="169"/>
      <c r="F66" s="169"/>
      <c r="G66" s="169"/>
    </row>
    <row r="67" spans="2:7" x14ac:dyDescent="0.25">
      <c r="B67" s="169"/>
      <c r="C67" s="169"/>
      <c r="D67" s="169"/>
      <c r="E67" s="169"/>
      <c r="F67" s="169"/>
      <c r="G67" s="169"/>
    </row>
    <row r="68" spans="2:7" x14ac:dyDescent="0.25">
      <c r="B68" s="169"/>
      <c r="C68" s="169"/>
      <c r="D68" s="169"/>
      <c r="E68" s="169"/>
      <c r="F68" s="169"/>
      <c r="G68" s="169"/>
    </row>
    <row r="69" spans="2:7" x14ac:dyDescent="0.25">
      <c r="B69" s="169"/>
      <c r="C69" s="169"/>
      <c r="D69" s="169"/>
      <c r="E69" s="169"/>
      <c r="F69" s="169"/>
      <c r="G69" s="169"/>
    </row>
    <row r="70" spans="2:7" x14ac:dyDescent="0.25">
      <c r="B70" s="169"/>
      <c r="C70" s="169"/>
      <c r="D70" s="169"/>
      <c r="E70" s="169"/>
      <c r="F70" s="169"/>
      <c r="G70" s="169"/>
    </row>
    <row r="71" spans="2:7" x14ac:dyDescent="0.25">
      <c r="B71" s="169"/>
      <c r="C71" s="169"/>
      <c r="D71" s="169"/>
      <c r="E71" s="169"/>
      <c r="F71" s="169"/>
      <c r="G71" s="169"/>
    </row>
    <row r="72" spans="2:7" x14ac:dyDescent="0.25">
      <c r="B72" s="169"/>
      <c r="C72" s="169"/>
      <c r="D72" s="169"/>
      <c r="E72" s="169"/>
      <c r="F72" s="169"/>
      <c r="G72" s="169"/>
    </row>
    <row r="73" spans="2:7" x14ac:dyDescent="0.25">
      <c r="B73" s="169"/>
      <c r="C73" s="169"/>
      <c r="D73" s="169"/>
      <c r="E73" s="169"/>
      <c r="F73" s="169"/>
      <c r="G73" s="169"/>
    </row>
    <row r="74" spans="2:7" x14ac:dyDescent="0.25">
      <c r="B74" s="169"/>
      <c r="C74" s="169"/>
      <c r="D74" s="169"/>
      <c r="E74" s="169"/>
      <c r="F74" s="169"/>
      <c r="G74" s="169"/>
    </row>
    <row r="75" spans="2:7" x14ac:dyDescent="0.25">
      <c r="B75" s="169"/>
      <c r="C75" s="169"/>
      <c r="D75" s="169"/>
      <c r="E75" s="169"/>
      <c r="F75" s="169"/>
      <c r="G75" s="169"/>
    </row>
    <row r="76" spans="2:7" x14ac:dyDescent="0.25">
      <c r="B76" s="169"/>
      <c r="C76" s="169"/>
      <c r="D76" s="169"/>
      <c r="E76" s="169"/>
      <c r="F76" s="169"/>
      <c r="G76" s="169"/>
    </row>
    <row r="77" spans="2:7" x14ac:dyDescent="0.25">
      <c r="B77" s="169"/>
      <c r="C77" s="169"/>
      <c r="D77" s="169"/>
      <c r="E77" s="169"/>
      <c r="F77" s="169"/>
      <c r="G77" s="169"/>
    </row>
    <row r="78" spans="2:7" x14ac:dyDescent="0.25">
      <c r="B78" s="169"/>
      <c r="C78" s="169"/>
      <c r="D78" s="169"/>
      <c r="E78" s="169"/>
      <c r="F78" s="169"/>
      <c r="G78" s="169"/>
    </row>
    <row r="79" spans="2:7" x14ac:dyDescent="0.25">
      <c r="B79" s="169"/>
      <c r="C79" s="169"/>
      <c r="D79" s="169"/>
      <c r="E79" s="169"/>
      <c r="F79" s="169"/>
      <c r="G79" s="169"/>
    </row>
    <row r="80" spans="2:7" x14ac:dyDescent="0.25">
      <c r="B80" s="169"/>
      <c r="C80" s="169"/>
      <c r="D80" s="169"/>
      <c r="E80" s="169"/>
      <c r="F80" s="169"/>
      <c r="G80" s="169"/>
    </row>
    <row r="81" spans="2:7" x14ac:dyDescent="0.25">
      <c r="B81" s="169"/>
      <c r="C81" s="169"/>
      <c r="D81" s="169"/>
      <c r="E81" s="169"/>
      <c r="F81" s="169"/>
      <c r="G81" s="169"/>
    </row>
    <row r="82" spans="2:7" x14ac:dyDescent="0.25">
      <c r="B82" s="169"/>
      <c r="C82" s="169"/>
      <c r="D82" s="169"/>
      <c r="E82" s="169"/>
      <c r="F82" s="169"/>
      <c r="G82" s="169"/>
    </row>
    <row r="83" spans="2:7" x14ac:dyDescent="0.25">
      <c r="B83" s="169"/>
      <c r="C83" s="169"/>
      <c r="D83" s="169"/>
      <c r="E83" s="169"/>
      <c r="F83" s="169"/>
      <c r="G83" s="169"/>
    </row>
    <row r="84" spans="2:7" x14ac:dyDescent="0.25">
      <c r="B84" s="169"/>
      <c r="C84" s="169"/>
      <c r="D84" s="169"/>
      <c r="E84" s="169"/>
      <c r="F84" s="169"/>
      <c r="G84" s="169"/>
    </row>
    <row r="85" spans="2:7" x14ac:dyDescent="0.25">
      <c r="B85" s="169"/>
      <c r="C85" s="169"/>
      <c r="D85" s="169"/>
      <c r="E85" s="169"/>
      <c r="F85" s="169"/>
      <c r="G85" s="169"/>
    </row>
    <row r="86" spans="2:7" x14ac:dyDescent="0.25">
      <c r="B86" s="169"/>
      <c r="C86" s="169"/>
      <c r="D86" s="169"/>
      <c r="E86" s="169"/>
      <c r="F86" s="169"/>
      <c r="G86" s="169"/>
    </row>
    <row r="87" spans="2:7" x14ac:dyDescent="0.25">
      <c r="B87" s="169"/>
      <c r="C87" s="169"/>
      <c r="D87" s="169"/>
      <c r="E87" s="169"/>
      <c r="F87" s="169"/>
      <c r="G87" s="169"/>
    </row>
    <row r="88" spans="2:7" x14ac:dyDescent="0.25">
      <c r="B88" s="169"/>
      <c r="C88" s="169"/>
      <c r="D88" s="169"/>
      <c r="E88" s="169"/>
      <c r="F88" s="169"/>
      <c r="G88" s="169"/>
    </row>
    <row r="89" spans="2:7" x14ac:dyDescent="0.25">
      <c r="B89" s="169"/>
      <c r="C89" s="169"/>
      <c r="D89" s="169"/>
      <c r="E89" s="169"/>
      <c r="F89" s="169"/>
      <c r="G89" s="169"/>
    </row>
    <row r="90" spans="2:7" x14ac:dyDescent="0.25">
      <c r="B90" s="169"/>
      <c r="C90" s="169"/>
      <c r="D90" s="169"/>
      <c r="E90" s="169"/>
      <c r="F90" s="169"/>
      <c r="G90" s="169"/>
    </row>
    <row r="91" spans="2:7" x14ac:dyDescent="0.25">
      <c r="B91" s="169"/>
      <c r="C91" s="169"/>
      <c r="D91" s="169"/>
      <c r="E91" s="169"/>
      <c r="F91" s="169"/>
      <c r="G91" s="169"/>
    </row>
    <row r="92" spans="2:7" x14ac:dyDescent="0.25">
      <c r="B92" s="169"/>
      <c r="C92" s="169"/>
      <c r="D92" s="169"/>
      <c r="E92" s="169"/>
      <c r="F92" s="169"/>
      <c r="G92" s="169"/>
    </row>
    <row r="93" spans="2:7" x14ac:dyDescent="0.25">
      <c r="B93" s="169"/>
      <c r="C93" s="169"/>
      <c r="D93" s="169"/>
      <c r="E93" s="169"/>
      <c r="F93" s="169"/>
      <c r="G93" s="169"/>
    </row>
    <row r="94" spans="2:7" x14ac:dyDescent="0.25">
      <c r="B94" s="169"/>
      <c r="C94" s="169"/>
      <c r="D94" s="169"/>
      <c r="E94" s="169"/>
      <c r="F94" s="169"/>
      <c r="G94" s="169"/>
    </row>
    <row r="95" spans="2:7" x14ac:dyDescent="0.25">
      <c r="B95" s="169"/>
      <c r="C95" s="169"/>
      <c r="D95" s="169"/>
      <c r="E95" s="169"/>
      <c r="F95" s="169"/>
      <c r="G95" s="169"/>
    </row>
    <row r="96" spans="2:7" x14ac:dyDescent="0.25">
      <c r="B96" s="169"/>
      <c r="C96" s="169"/>
      <c r="D96" s="169"/>
      <c r="E96" s="169"/>
      <c r="F96" s="169"/>
      <c r="G96" s="169"/>
    </row>
    <row r="97" spans="2:7" x14ac:dyDescent="0.25">
      <c r="B97" s="169"/>
      <c r="C97" s="169"/>
      <c r="D97" s="169"/>
      <c r="E97" s="169"/>
      <c r="F97" s="169"/>
      <c r="G97" s="169"/>
    </row>
    <row r="98" spans="2:7" x14ac:dyDescent="0.25">
      <c r="B98" s="169"/>
      <c r="C98" s="169"/>
      <c r="D98" s="169"/>
      <c r="E98" s="169"/>
      <c r="F98" s="169"/>
      <c r="G98" s="169"/>
    </row>
    <row r="99" spans="2:7" x14ac:dyDescent="0.25">
      <c r="B99" s="169"/>
      <c r="C99" s="169"/>
      <c r="D99" s="169"/>
      <c r="E99" s="169"/>
      <c r="F99" s="169"/>
      <c r="G99" s="169"/>
    </row>
    <row r="100" spans="2:7" x14ac:dyDescent="0.25">
      <c r="B100" s="169"/>
      <c r="C100" s="169"/>
      <c r="D100" s="169"/>
      <c r="E100" s="169"/>
      <c r="F100" s="169"/>
      <c r="G100" s="169"/>
    </row>
    <row r="101" spans="2:7" x14ac:dyDescent="0.25">
      <c r="B101" s="169"/>
      <c r="C101" s="169"/>
      <c r="D101" s="169"/>
      <c r="E101" s="169"/>
      <c r="F101" s="169"/>
      <c r="G101" s="169"/>
    </row>
    <row r="102" spans="2:7" x14ac:dyDescent="0.25">
      <c r="B102" s="169"/>
      <c r="C102" s="169"/>
      <c r="D102" s="169"/>
      <c r="E102" s="169"/>
      <c r="F102" s="169"/>
      <c r="G102" s="169"/>
    </row>
    <row r="103" spans="2:7" x14ac:dyDescent="0.25">
      <c r="B103" s="169"/>
      <c r="C103" s="169"/>
      <c r="D103" s="169"/>
      <c r="E103" s="169"/>
      <c r="F103" s="169"/>
      <c r="G103" s="169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44" t="s">
        <v>15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10156'!B14</f>
        <v>0</v>
      </c>
      <c r="E16" s="97">
        <f>'Rekap 10156'!C14</f>
        <v>0</v>
      </c>
      <c r="F16" s="106">
        <f>'Rekap 10156'!D14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'SO 10156'!Z28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10156'!K9:'SO 10156'!K28)</f>
        <v>0</v>
      </c>
      <c r="J29" s="119">
        <f>ROUND(((ROUND(I29,10)*20)/100),10)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10156'!K9:'SO 10156'!K28)</f>
        <v>0</v>
      </c>
      <c r="J30" s="120">
        <f>ROUND(((ROUND(I30,10)*0)/100),10)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15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10156'!L13</f>
        <v>0</v>
      </c>
      <c r="C11" s="157">
        <f>'SO 10156'!M13</f>
        <v>0</v>
      </c>
      <c r="D11" s="157">
        <f>'SO 10156'!I13</f>
        <v>0</v>
      </c>
      <c r="E11" s="158">
        <f>'SO 10156'!P13</f>
        <v>2.7330000000000001</v>
      </c>
      <c r="F11" s="158">
        <f>'SO 10156'!S13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10156'!L21</f>
        <v>0</v>
      </c>
      <c r="C12" s="157">
        <f>'SO 10156'!M21</f>
        <v>0</v>
      </c>
      <c r="D12" s="157">
        <f>'SO 10156'!I21</f>
        <v>0</v>
      </c>
      <c r="E12" s="158">
        <f>'SO 10156'!P21</f>
        <v>0.13300000000000001</v>
      </c>
      <c r="F12" s="158">
        <f>'SO 10156'!S21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66</v>
      </c>
      <c r="B13" s="157">
        <f>'SO 10156'!L25</f>
        <v>0</v>
      </c>
      <c r="C13" s="157">
        <f>'SO 10156'!M25</f>
        <v>0</v>
      </c>
      <c r="D13" s="157">
        <f>'SO 10156'!I25</f>
        <v>0</v>
      </c>
      <c r="E13" s="158">
        <f>'SO 10156'!P25</f>
        <v>0</v>
      </c>
      <c r="F13" s="158">
        <f>'SO 10156'!S25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63</v>
      </c>
      <c r="B14" s="159">
        <f>'SO 10156'!L27</f>
        <v>0</v>
      </c>
      <c r="C14" s="159">
        <f>'SO 10156'!M27</f>
        <v>0</v>
      </c>
      <c r="D14" s="159">
        <f>'SO 10156'!I27</f>
        <v>0</v>
      </c>
      <c r="E14" s="160">
        <f>'SO 10156'!P27</f>
        <v>2.8660000000000001</v>
      </c>
      <c r="F14" s="160">
        <f>'SO 10156'!S27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67</v>
      </c>
      <c r="B16" s="159">
        <f>'SO 10156'!L28</f>
        <v>0</v>
      </c>
      <c r="C16" s="159">
        <f>'SO 10156'!M28</f>
        <v>0</v>
      </c>
      <c r="D16" s="159">
        <f>'SO 10156'!I28</f>
        <v>0</v>
      </c>
      <c r="E16" s="160">
        <f>'SO 10156'!P28</f>
        <v>2.8660000000000001</v>
      </c>
      <c r="F16" s="160">
        <f>'SO 10156'!S28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ySplit="8" topLeftCell="A9" activePane="bottomLeft" state="frozen"/>
      <selection pane="bottomLeft" activeCell="H24" sqref="H24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21</v>
      </c>
      <c r="B1" s="3"/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25</v>
      </c>
      <c r="B2" s="3"/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24</v>
      </c>
      <c r="B3" s="3"/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68</v>
      </c>
      <c r="B8" s="163" t="s">
        <v>69</v>
      </c>
      <c r="C8" s="163" t="s">
        <v>70</v>
      </c>
      <c r="D8" s="163" t="s">
        <v>71</v>
      </c>
      <c r="E8" s="163" t="s">
        <v>72</v>
      </c>
      <c r="F8" s="163" t="s">
        <v>73</v>
      </c>
      <c r="G8" s="163" t="s">
        <v>52</v>
      </c>
      <c r="H8" s="163" t="s">
        <v>53</v>
      </c>
      <c r="I8" s="163" t="s">
        <v>74</v>
      </c>
      <c r="J8" s="163"/>
      <c r="K8" s="163"/>
      <c r="L8" s="163"/>
      <c r="M8" s="163"/>
      <c r="N8" s="163"/>
      <c r="O8" s="163"/>
      <c r="P8" s="163" t="s">
        <v>75</v>
      </c>
      <c r="Q8" s="161"/>
      <c r="R8" s="161"/>
      <c r="S8" s="163" t="s">
        <v>76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4"/>
      <c r="D9" s="154" t="s">
        <v>63</v>
      </c>
      <c r="E9" s="150"/>
      <c r="F9" s="151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64</v>
      </c>
      <c r="E10" s="156"/>
      <c r="F10" s="15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35.1" customHeight="1" x14ac:dyDescent="0.25">
      <c r="A11" s="167">
        <v>1</v>
      </c>
      <c r="B11" s="165" t="s">
        <v>77</v>
      </c>
      <c r="C11" s="168" t="s">
        <v>78</v>
      </c>
      <c r="D11" s="165" t="s">
        <v>79</v>
      </c>
      <c r="E11" s="165" t="s">
        <v>80</v>
      </c>
      <c r="F11" s="166">
        <v>187.1</v>
      </c>
      <c r="G11" s="166"/>
      <c r="H11" s="166"/>
      <c r="I11" s="166">
        <f>ROUND(F11*(G11+H11),10)</f>
        <v>0</v>
      </c>
      <c r="J11" s="165">
        <f>ROUND(F11*(N11),10)</f>
        <v>2784.0479999999998</v>
      </c>
      <c r="K11" s="1">
        <f>ROUND(F11*(O11),10)</f>
        <v>0</v>
      </c>
      <c r="L11" s="1">
        <f>ROUND(F11*(G11+H11),10)</f>
        <v>0</v>
      </c>
      <c r="M11" s="1"/>
      <c r="N11" s="1">
        <v>14.88</v>
      </c>
      <c r="O11" s="1"/>
      <c r="P11" s="157">
        <f>ROUND(F11*(R11),3)</f>
        <v>0.69199999999999995</v>
      </c>
      <c r="Q11" s="169"/>
      <c r="R11" s="169">
        <v>3.7000000000000002E-3</v>
      </c>
      <c r="S11" s="157">
        <f>ROUND(F11*(X11),3)</f>
        <v>0</v>
      </c>
      <c r="X11">
        <v>0</v>
      </c>
      <c r="Z11">
        <v>0</v>
      </c>
    </row>
    <row r="12" spans="1:26" ht="24.95" customHeight="1" x14ac:dyDescent="0.25">
      <c r="A12" s="167">
        <v>2</v>
      </c>
      <c r="B12" s="165" t="s">
        <v>77</v>
      </c>
      <c r="C12" s="168" t="s">
        <v>81</v>
      </c>
      <c r="D12" s="165" t="s">
        <v>104</v>
      </c>
      <c r="E12" s="165" t="s">
        <v>80</v>
      </c>
      <c r="F12" s="166">
        <v>187.1</v>
      </c>
      <c r="G12" s="166"/>
      <c r="H12" s="166"/>
      <c r="I12" s="166">
        <f>ROUND(F12*(G12+H12),10)</f>
        <v>0</v>
      </c>
      <c r="J12" s="165">
        <f>ROUND(F12*(N12),10)</f>
        <v>4512.8519999999999</v>
      </c>
      <c r="K12" s="1">
        <f>ROUND(F12*(O12),10)</f>
        <v>0</v>
      </c>
      <c r="L12" s="1">
        <f>ROUND(F12*(G12+H12),10)</f>
        <v>0</v>
      </c>
      <c r="M12" s="1"/>
      <c r="N12" s="1">
        <v>24.12</v>
      </c>
      <c r="O12" s="1"/>
      <c r="P12" s="157">
        <f>ROUND(F12*(R12),3)</f>
        <v>2.0409999999999999</v>
      </c>
      <c r="Q12" s="169"/>
      <c r="R12" s="169">
        <v>1.091E-2</v>
      </c>
      <c r="S12" s="157">
        <f>ROUND(F12*(X12),3)</f>
        <v>0</v>
      </c>
      <c r="X12">
        <v>0</v>
      </c>
      <c r="Z12">
        <v>0</v>
      </c>
    </row>
    <row r="13" spans="1:26" x14ac:dyDescent="0.25">
      <c r="A13" s="156"/>
      <c r="B13" s="156"/>
      <c r="C13" s="156"/>
      <c r="D13" s="156" t="s">
        <v>64</v>
      </c>
      <c r="E13" s="156"/>
      <c r="F13" s="157"/>
      <c r="G13" s="159">
        <f>ROUND((SUM(L10:L12))/1,10)</f>
        <v>0</v>
      </c>
      <c r="H13" s="159">
        <f>ROUND((SUM(M10:M12))/1,10)</f>
        <v>0</v>
      </c>
      <c r="I13" s="159">
        <f>ROUND((SUM(I10:I12))/1,10)</f>
        <v>0</v>
      </c>
      <c r="J13" s="156"/>
      <c r="K13" s="156"/>
      <c r="L13" s="156">
        <f>ROUND((SUM(L10:L12))/1,10)</f>
        <v>0</v>
      </c>
      <c r="M13" s="156">
        <f>ROUND((SUM(M10:M12))/1,10)</f>
        <v>0</v>
      </c>
      <c r="N13" s="156"/>
      <c r="O13" s="156"/>
      <c r="P13" s="159">
        <f>ROUND((SUM(P10:P12))/1,10)</f>
        <v>2.7330000000000001</v>
      </c>
      <c r="Q13" s="153"/>
      <c r="R13" s="153"/>
      <c r="S13" s="159">
        <f>ROUND((SUM(S10:S12))/1,10)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49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65</v>
      </c>
      <c r="E15" s="156"/>
      <c r="F15" s="15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95" customHeight="1" x14ac:dyDescent="0.25">
      <c r="A16" s="167">
        <v>3</v>
      </c>
      <c r="B16" s="165" t="s">
        <v>82</v>
      </c>
      <c r="C16" s="168" t="s">
        <v>83</v>
      </c>
      <c r="D16" s="165" t="s">
        <v>84</v>
      </c>
      <c r="E16" s="165" t="s">
        <v>80</v>
      </c>
      <c r="F16" s="166">
        <v>187.1</v>
      </c>
      <c r="G16" s="166"/>
      <c r="H16" s="166"/>
      <c r="I16" s="166">
        <f>ROUND(F16*(G16+H16),10)</f>
        <v>0</v>
      </c>
      <c r="J16" s="165">
        <f>ROUND(F16*(N16),10)</f>
        <v>359.23200000000003</v>
      </c>
      <c r="K16" s="1">
        <f>ROUND(F16*(O16),10)</f>
        <v>0</v>
      </c>
      <c r="L16" s="1">
        <f>ROUND(F16*(G16+H16),10)</f>
        <v>0</v>
      </c>
      <c r="M16" s="1"/>
      <c r="N16" s="1">
        <v>1.92</v>
      </c>
      <c r="O16" s="1"/>
      <c r="P16" s="157">
        <f>ROUND(F16*(R16),3)</f>
        <v>0</v>
      </c>
      <c r="Q16" s="169"/>
      <c r="R16" s="169">
        <v>0</v>
      </c>
      <c r="S16" s="157">
        <f>ROUND(F16*(X16),3)</f>
        <v>0</v>
      </c>
      <c r="X16">
        <v>0</v>
      </c>
      <c r="Z16">
        <v>0</v>
      </c>
    </row>
    <row r="17" spans="1:26" ht="24.95" customHeight="1" x14ac:dyDescent="0.25">
      <c r="A17" s="167">
        <v>4</v>
      </c>
      <c r="B17" s="165" t="s">
        <v>82</v>
      </c>
      <c r="C17" s="168" t="s">
        <v>85</v>
      </c>
      <c r="D17" s="165" t="s">
        <v>86</v>
      </c>
      <c r="E17" s="165" t="s">
        <v>80</v>
      </c>
      <c r="F17" s="166">
        <v>187.1</v>
      </c>
      <c r="G17" s="166"/>
      <c r="H17" s="166"/>
      <c r="I17" s="166">
        <f>ROUND(F17*(G17+H17),10)</f>
        <v>0</v>
      </c>
      <c r="J17" s="165">
        <f>ROUND(F17*(N17),10)</f>
        <v>260.06900000000002</v>
      </c>
      <c r="K17" s="1">
        <f>ROUND(F17*(O17),10)</f>
        <v>0</v>
      </c>
      <c r="L17" s="1">
        <f>ROUND(F17*(G17+H17),10)</f>
        <v>0</v>
      </c>
      <c r="M17" s="1"/>
      <c r="N17" s="1">
        <v>1.3900000000000001</v>
      </c>
      <c r="O17" s="1"/>
      <c r="P17" s="157">
        <f>ROUND(F17*(R17),3)</f>
        <v>0.13300000000000001</v>
      </c>
      <c r="Q17" s="169"/>
      <c r="R17" s="169">
        <v>7.1000000000000002E-4</v>
      </c>
      <c r="S17" s="157">
        <f>ROUND(F17*(X17),3)</f>
        <v>0</v>
      </c>
      <c r="X17">
        <v>0</v>
      </c>
      <c r="Z17">
        <v>0</v>
      </c>
    </row>
    <row r="18" spans="1:26" ht="24.95" customHeight="1" x14ac:dyDescent="0.25">
      <c r="A18" s="167">
        <v>5</v>
      </c>
      <c r="B18" s="165" t="s">
        <v>87</v>
      </c>
      <c r="C18" s="168" t="s">
        <v>88</v>
      </c>
      <c r="D18" s="165" t="s">
        <v>89</v>
      </c>
      <c r="E18" s="165" t="s">
        <v>80</v>
      </c>
      <c r="F18" s="166">
        <v>187.1</v>
      </c>
      <c r="G18" s="166"/>
      <c r="H18" s="166"/>
      <c r="I18" s="166">
        <f>ROUND(F18*(G18+H18),10)</f>
        <v>0</v>
      </c>
      <c r="J18" s="165">
        <f>ROUND(F18*(N18),10)</f>
        <v>230.13300000000001</v>
      </c>
      <c r="K18" s="1">
        <f>ROUND(F18*(O18),10)</f>
        <v>0</v>
      </c>
      <c r="L18" s="1">
        <f>ROUND(F18*(G18+H18),10)</f>
        <v>0</v>
      </c>
      <c r="M18" s="1"/>
      <c r="N18" s="1">
        <v>1.23</v>
      </c>
      <c r="O18" s="1"/>
      <c r="P18" s="157">
        <f>ROUND(F18*(R18),3)</f>
        <v>0</v>
      </c>
      <c r="Q18" s="169"/>
      <c r="R18" s="169">
        <v>0</v>
      </c>
      <c r="S18" s="157">
        <f>ROUND(F18*(X18),3)</f>
        <v>0</v>
      </c>
      <c r="X18">
        <v>0</v>
      </c>
      <c r="Z18">
        <v>0</v>
      </c>
    </row>
    <row r="19" spans="1:26" ht="24.95" customHeight="1" x14ac:dyDescent="0.25">
      <c r="A19" s="167">
        <v>6</v>
      </c>
      <c r="B19" s="165" t="s">
        <v>77</v>
      </c>
      <c r="C19" s="168" t="s">
        <v>90</v>
      </c>
      <c r="D19" s="165" t="s">
        <v>91</v>
      </c>
      <c r="E19" s="165" t="s">
        <v>92</v>
      </c>
      <c r="F19" s="166">
        <v>19.399999999999999</v>
      </c>
      <c r="G19" s="166"/>
      <c r="H19" s="166"/>
      <c r="I19" s="166">
        <f>ROUND(F19*(G19+H19),10)</f>
        <v>0</v>
      </c>
      <c r="J19" s="165">
        <f>ROUND(F19*(N19),10)</f>
        <v>96.418000000000006</v>
      </c>
      <c r="K19" s="1">
        <f>ROUND(F19*(O19),10)</f>
        <v>0</v>
      </c>
      <c r="L19" s="1">
        <f>ROUND(F19*(G19+H19),10)</f>
        <v>0</v>
      </c>
      <c r="M19" s="1"/>
      <c r="N19" s="1">
        <v>4.97</v>
      </c>
      <c r="O19" s="1"/>
      <c r="P19" s="157">
        <f>ROUND(F19*(R19),3)</f>
        <v>0</v>
      </c>
      <c r="Q19" s="169"/>
      <c r="R19" s="169">
        <v>0</v>
      </c>
      <c r="S19" s="157">
        <f>ROUND(F19*(X19),3)</f>
        <v>0</v>
      </c>
      <c r="X19">
        <v>0</v>
      </c>
      <c r="Z19">
        <v>0</v>
      </c>
    </row>
    <row r="20" spans="1:26" ht="24.95" customHeight="1" x14ac:dyDescent="0.25">
      <c r="A20" s="167">
        <v>7</v>
      </c>
      <c r="B20" s="165" t="s">
        <v>77</v>
      </c>
      <c r="C20" s="168" t="s">
        <v>93</v>
      </c>
      <c r="D20" s="165" t="s">
        <v>94</v>
      </c>
      <c r="E20" s="165" t="s">
        <v>92</v>
      </c>
      <c r="F20" s="166">
        <v>28.4</v>
      </c>
      <c r="G20" s="166"/>
      <c r="H20" s="166"/>
      <c r="I20" s="166">
        <f>ROUND(F20*(G20+H20),10)</f>
        <v>0</v>
      </c>
      <c r="J20" s="165">
        <f>ROUND(F20*(N20),10)</f>
        <v>68.727999999999994</v>
      </c>
      <c r="K20" s="1">
        <f>ROUND(F20*(O20),10)</f>
        <v>0</v>
      </c>
      <c r="L20" s="1">
        <f>ROUND(F20*(G20+H20),10)</f>
        <v>0</v>
      </c>
      <c r="M20" s="1"/>
      <c r="N20" s="1">
        <v>2.42</v>
      </c>
      <c r="O20" s="1"/>
      <c r="P20" s="157">
        <f>ROUND(F20*(R20),3)</f>
        <v>0</v>
      </c>
      <c r="Q20" s="169"/>
      <c r="R20" s="169">
        <v>0</v>
      </c>
      <c r="S20" s="157">
        <f>ROUND(F20*(X20),3)</f>
        <v>0</v>
      </c>
      <c r="X20">
        <v>0</v>
      </c>
      <c r="Z20">
        <v>0</v>
      </c>
    </row>
    <row r="21" spans="1:26" x14ac:dyDescent="0.25">
      <c r="A21" s="156"/>
      <c r="B21" s="156"/>
      <c r="C21" s="156"/>
      <c r="D21" s="156" t="s">
        <v>65</v>
      </c>
      <c r="E21" s="156"/>
      <c r="F21" s="157"/>
      <c r="G21" s="159">
        <f>ROUND((SUM(L15:L20))/1,10)</f>
        <v>0</v>
      </c>
      <c r="H21" s="159">
        <f>ROUND((SUM(M15:M20))/1,10)</f>
        <v>0</v>
      </c>
      <c r="I21" s="159">
        <f>ROUND((SUM(I15:I20))/1,10)</f>
        <v>0</v>
      </c>
      <c r="J21" s="156"/>
      <c r="K21" s="156"/>
      <c r="L21" s="156">
        <f>ROUND((SUM(L15:L20))/1,10)</f>
        <v>0</v>
      </c>
      <c r="M21" s="156">
        <f>ROUND((SUM(M15:M20))/1,10)</f>
        <v>0</v>
      </c>
      <c r="N21" s="156"/>
      <c r="O21" s="156"/>
      <c r="P21" s="159">
        <f>ROUND((SUM(P15:P20))/1,10)</f>
        <v>0.13300000000000001</v>
      </c>
      <c r="Q21" s="153"/>
      <c r="R21" s="153"/>
      <c r="S21" s="159">
        <f>ROUND((SUM(S15:S20))/1,10)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49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66</v>
      </c>
      <c r="E23" s="156"/>
      <c r="F23" s="15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67">
        <v>8</v>
      </c>
      <c r="B24" s="165" t="s">
        <v>95</v>
      </c>
      <c r="C24" s="168" t="s">
        <v>96</v>
      </c>
      <c r="D24" s="165" t="s">
        <v>97</v>
      </c>
      <c r="E24" s="165" t="s">
        <v>98</v>
      </c>
      <c r="F24" s="166">
        <v>2.8663719999999997</v>
      </c>
      <c r="G24" s="166"/>
      <c r="H24" s="166"/>
      <c r="I24" s="166">
        <f>ROUND(F24*(G24+H24),10)</f>
        <v>0</v>
      </c>
      <c r="J24" s="165">
        <f>ROUND(F24*(N24),10)</f>
        <v>50.992757879999999</v>
      </c>
      <c r="K24" s="1">
        <f>ROUND(F24*(O24),10)</f>
        <v>0</v>
      </c>
      <c r="L24" s="1">
        <f>ROUND(F24*(G24+H24),10)</f>
        <v>0</v>
      </c>
      <c r="M24" s="1"/>
      <c r="N24" s="1">
        <v>17.79</v>
      </c>
      <c r="O24" s="1"/>
      <c r="P24" s="157">
        <f>ROUND(F24*(R24),3)</f>
        <v>0</v>
      </c>
      <c r="Q24" s="169"/>
      <c r="R24" s="169">
        <v>0</v>
      </c>
      <c r="S24" s="157">
        <f>ROUND(F24*(X24),3)</f>
        <v>0</v>
      </c>
      <c r="X24">
        <v>0</v>
      </c>
      <c r="Z24">
        <v>0</v>
      </c>
    </row>
    <row r="25" spans="1:26" x14ac:dyDescent="0.25">
      <c r="A25" s="156"/>
      <c r="B25" s="156"/>
      <c r="C25" s="156"/>
      <c r="D25" s="156" t="s">
        <v>66</v>
      </c>
      <c r="E25" s="156"/>
      <c r="F25" s="157"/>
      <c r="G25" s="159">
        <f>ROUND((SUM(L23:L24))/1,10)</f>
        <v>0</v>
      </c>
      <c r="H25" s="159">
        <f>ROUND((SUM(M23:M24))/1,10)</f>
        <v>0</v>
      </c>
      <c r="I25" s="159">
        <f>ROUND((SUM(I23:I24))/1,10)</f>
        <v>0</v>
      </c>
      <c r="J25" s="156"/>
      <c r="K25" s="156"/>
      <c r="L25" s="156">
        <f>ROUND((SUM(L23:L24))/1,10)</f>
        <v>0</v>
      </c>
      <c r="M25" s="156">
        <f>ROUND((SUM(M23:M24))/1,10)</f>
        <v>0</v>
      </c>
      <c r="N25" s="156"/>
      <c r="O25" s="156"/>
      <c r="P25" s="159">
        <f>ROUND((SUM(P23:P24))/1,10)</f>
        <v>0</v>
      </c>
      <c r="S25" s="157">
        <f>ROUND((SUM(S23:S24))/1,10)</f>
        <v>0</v>
      </c>
    </row>
    <row r="26" spans="1:26" x14ac:dyDescent="0.25">
      <c r="A26" s="1"/>
      <c r="B26" s="1"/>
      <c r="C26" s="1"/>
      <c r="D26" s="1"/>
      <c r="E26" s="1"/>
      <c r="F26" s="149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2" t="s">
        <v>63</v>
      </c>
      <c r="E27" s="156"/>
      <c r="F27" s="157"/>
      <c r="G27" s="159">
        <f>ROUND((SUM(L9:L26))/2,10)</f>
        <v>0</v>
      </c>
      <c r="H27" s="159">
        <f>ROUND((SUM(M9:M26))/2,10)</f>
        <v>0</v>
      </c>
      <c r="I27" s="159">
        <f>ROUND((SUM(I9:I26))/2,10)</f>
        <v>0</v>
      </c>
      <c r="J27" s="156"/>
      <c r="K27" s="156"/>
      <c r="L27" s="156">
        <f>ROUND((SUM(L9:L26))/2,10)</f>
        <v>0</v>
      </c>
      <c r="M27" s="156">
        <f>ROUND((SUM(M9:M26))/2,10)</f>
        <v>0</v>
      </c>
      <c r="N27" s="156"/>
      <c r="O27" s="156"/>
      <c r="P27" s="159">
        <f>ROUND((SUM(P9:P26))/2,10)</f>
        <v>2.8660000000000001</v>
      </c>
      <c r="S27" s="159">
        <f>ROUND((SUM(S9:S26))/2,10)</f>
        <v>0</v>
      </c>
    </row>
    <row r="28" spans="1:26" x14ac:dyDescent="0.25">
      <c r="A28" s="170"/>
      <c r="B28" s="170"/>
      <c r="C28" s="170"/>
      <c r="D28" s="170"/>
      <c r="E28" s="170"/>
      <c r="F28" s="171" t="s">
        <v>67</v>
      </c>
      <c r="G28" s="171">
        <f>ROUND((SUM(L9:L27))/3,10)</f>
        <v>0</v>
      </c>
      <c r="H28" s="171">
        <f>ROUND((SUM(M9:M27))/3,10)</f>
        <v>0</v>
      </c>
      <c r="I28" s="171">
        <f>ROUND((SUM(I9:I27))/3,10)</f>
        <v>0</v>
      </c>
      <c r="J28" s="170"/>
      <c r="K28" s="170"/>
      <c r="L28" s="170">
        <f>ROUND((SUM(L9:L27))/3,10)</f>
        <v>0</v>
      </c>
      <c r="M28" s="170">
        <f>ROUND((SUM(M9:M27))/3,10)</f>
        <v>0</v>
      </c>
      <c r="N28" s="170"/>
      <c r="O28" s="170"/>
      <c r="P28" s="171">
        <f>ROUND((SUM(P9:P27))/3,10)</f>
        <v>2.8660000000000001</v>
      </c>
      <c r="S28" s="171">
        <f>ROUND((SUM(S9:S27))/3,10)</f>
        <v>0</v>
      </c>
      <c r="Z28">
        <f>(SUM(Z9:Z27))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existujúceho Kultúrneho domu / Vlastný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10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103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4" t="s">
        <v>15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10156'!D16</f>
        <v>0</v>
      </c>
      <c r="E16" s="97">
        <f>'Kryci_list 10156'!E16</f>
        <v>0</v>
      </c>
      <c r="F16" s="106">
        <f>'Kryci_list 10156'!F16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10156'!D17</f>
        <v>0</v>
      </c>
      <c r="E17" s="76">
        <f>'Kryci_list 10156'!E17</f>
        <v>0</v>
      </c>
      <c r="F17" s="81">
        <f>'Kryci_list 10156'!F17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10156'!D18</f>
        <v>0</v>
      </c>
      <c r="E18" s="77">
        <f>'Kryci_list 10156'!E18</f>
        <v>0</v>
      </c>
      <c r="F18" s="82">
        <f>'Kryci_list 10156'!F18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10156'!F22</f>
        <v>0</v>
      </c>
      <c r="G22" s="60">
        <v>16</v>
      </c>
      <c r="H22" s="115" t="s">
        <v>49</v>
      </c>
      <c r="I22" s="129"/>
      <c r="J22" s="126">
        <f>'Kryci_list 10156'!J22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10156'!F23</f>
        <v>0</v>
      </c>
      <c r="G23" s="61">
        <v>17</v>
      </c>
      <c r="H23" s="116" t="s">
        <v>50</v>
      </c>
      <c r="I23" s="129"/>
      <c r="J23" s="127">
        <f>'Kryci_list 10156'!J23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10156'!F24</f>
        <v>0</v>
      </c>
      <c r="G24" s="61">
        <v>18</v>
      </c>
      <c r="H24" s="116" t="s">
        <v>51</v>
      </c>
      <c r="I24" s="129"/>
      <c r="J24" s="127">
        <f>'Kryci_list 10156'!J24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ROUND(((ROUND(I29,10)*20)/100),10)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ROUND(((ROUND(I30,10)*0)/100),10)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8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78" t="s">
        <v>41</v>
      </c>
      <c r="H32" s="179"/>
      <c r="I32" s="180"/>
      <c r="J32" s="18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Kryci_list 10156</vt:lpstr>
      <vt:lpstr>Rekap 10156</vt:lpstr>
      <vt:lpstr>SO 10156</vt:lpstr>
      <vt:lpstr>Krycí list stavby</vt:lpstr>
      <vt:lpstr>'Rekap 10156'!Názvy_tlače</vt:lpstr>
      <vt:lpstr>'SO 10156'!Názvy_tlače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2014-05-19T15:57:57Z</dcterms:created>
  <dcterms:modified xsi:type="dcterms:W3CDTF">2014-05-19T16:39:37Z</dcterms:modified>
</cp:coreProperties>
</file>